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A27CC8A9-166A-4C65-98C3-428D43725E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VAC (1-C DGS # 800-311)" sheetId="1" r:id="rId1"/>
  </sheets>
  <definedNames>
    <definedName name="_xlnm.Print_Area" localSheetId="0">'HVAC (1-C DGS # 800-311)'!$A$1:$H$19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0" i="1"/>
  <c r="H11" i="1" s="1"/>
  <c r="G10" i="1"/>
  <c r="G11" i="1" s="1"/>
  <c r="F10" i="1"/>
  <c r="F11" i="1" s="1"/>
  <c r="E8" i="1"/>
  <c r="E14" i="1" s="1"/>
  <c r="H7" i="1"/>
  <c r="H8" i="1" s="1"/>
  <c r="H14" i="1" s="1"/>
  <c r="G7" i="1"/>
  <c r="G8" i="1" s="1"/>
  <c r="G14" i="1" s="1"/>
  <c r="F7" i="1"/>
  <c r="F8" i="1" s="1"/>
  <c r="F14" i="1" s="1"/>
</calcChain>
</file>

<file path=xl/sharedStrings.xml><?xml version="1.0" encoding="utf-8"?>
<sst xmlns="http://schemas.openxmlformats.org/spreadsheetml/2006/main" count="67" uniqueCount="44">
  <si>
    <t/>
  </si>
  <si>
    <t>Estimate</t>
  </si>
  <si>
    <t>Edwin L Heim Company</t>
  </si>
  <si>
    <t>Stouffer Mechanical Contractor, LLC</t>
  </si>
  <si>
    <t>GR Sponaugle &amp; Sons, Inc.</t>
  </si>
  <si>
    <t>Project:</t>
  </si>
  <si>
    <t>MA-MAC-Boiler/Chiller Replacement</t>
  </si>
  <si>
    <t>Mike Christ</t>
  </si>
  <si>
    <t>Kevin Dunkle</t>
  </si>
  <si>
    <t>Dakota Tome</t>
  </si>
  <si>
    <t>Bid Open Date:</t>
  </si>
  <si>
    <t>06.27.2024 3:02 PM</t>
  </si>
  <si>
    <t>mike.christ@elheim.com</t>
  </si>
  <si>
    <t>kevin@stouffermechanical.com</t>
  </si>
  <si>
    <t>dakota.tome@grsponaugle.com</t>
  </si>
  <si>
    <t>717-262-0097</t>
  </si>
  <si>
    <t>(717) 564-1515</t>
  </si>
  <si>
    <t>Description</t>
  </si>
  <si>
    <t>Quantity</t>
  </si>
  <si>
    <t>UoM</t>
  </si>
  <si>
    <t>Total Cost</t>
  </si>
  <si>
    <t>Base Bid</t>
  </si>
  <si>
    <t>1</t>
  </si>
  <si>
    <t>HAVC work for the boiler replacement as per the design documents prepared by Barton Associates.</t>
  </si>
  <si>
    <t>LS</t>
  </si>
  <si>
    <t>Base Bid Cost Total</t>
  </si>
  <si>
    <t>Alternate</t>
  </si>
  <si>
    <t>Provide temporary trailer-mounted boiler. During colder months, make piping connections to building while new boiler is being installed. University wi</t>
  </si>
  <si>
    <t>Alternate Cost Total</t>
  </si>
  <si>
    <t>Bid Summary</t>
  </si>
  <si>
    <t>Base Bid Total</t>
  </si>
  <si>
    <t>Custom Fields</t>
  </si>
  <si>
    <t>Bid Bond</t>
  </si>
  <si>
    <t> PSU MA MAC Boiler Chiller BID BOND.pdf (version 2)</t>
  </si>
  <si>
    <t> Bid Bond - PSU MAC Boiler Replacement.pdf (version 1)</t>
  </si>
  <si>
    <t> Sponaugle PSU MAC Boiler Repl-HVAC BB.pdf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</si>
  <si>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</si>
  <si>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</si>
  <si>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</si>
  <si>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PA065207</t>
  </si>
  <si>
    <t>206648</t>
  </si>
  <si>
    <t>PA081915</t>
  </si>
  <si>
    <t>Project # 000924800</t>
  </si>
  <si>
    <t>DGS 800-311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</si>
</sst>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  <xf numFmtId="0" fontId="2" fillId="2" borderId="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FC7F-5E95-4E07-AA95-9575E9EFDFFA}">
  <sheetPr>
    <outlinePr summaryBelow="0"/>
  </sheetPr>
  <dimension ref="A1:H19"/>
  <sheetViews>
    <sheetView showGridLines="0" tabSelected="1" workbookViewId="0">
      <selection activeCell="B1" sqref="B1:D1"/>
    </sheetView>
  </sheetViews>
  <sheetFormatPr defaultRowHeight="12.75" outlineLevelRow="1" x14ac:dyDescent="0.2"/>
  <cols>
    <col min="1" max="1" width="14.7109375" customWidth="1"/>
    <col min="2" max="2" width="42.7109375" style="33" customWidth="1"/>
    <col min="3" max="3" width="8.5703125" bestFit="1" customWidth="1"/>
    <col min="4" max="4" width="5.7109375" customWidth="1"/>
    <col min="5" max="5" width="26.7109375" hidden="1" customWidth="1"/>
    <col min="6" max="8" width="35.140625" customWidth="1"/>
  </cols>
  <sheetData>
    <row r="1" spans="1:8" ht="13.5" thickBot="1" x14ac:dyDescent="0.25">
      <c r="A1" s="35" t="s">
        <v>5</v>
      </c>
      <c r="B1" s="36" t="s">
        <v>6</v>
      </c>
      <c r="C1" s="36"/>
      <c r="D1" s="37"/>
      <c r="E1" s="11" t="s">
        <v>1</v>
      </c>
      <c r="F1" s="12" t="s">
        <v>2</v>
      </c>
      <c r="G1" s="12" t="s">
        <v>3</v>
      </c>
      <c r="H1" s="12" t="s">
        <v>4</v>
      </c>
    </row>
    <row r="2" spans="1:8" x14ac:dyDescent="0.2">
      <c r="A2" s="13" t="s">
        <v>10</v>
      </c>
      <c r="B2" s="9" t="s">
        <v>11</v>
      </c>
      <c r="C2" s="9"/>
      <c r="D2" s="9"/>
      <c r="E2" s="10"/>
      <c r="F2" s="14" t="s">
        <v>7</v>
      </c>
      <c r="G2" s="14" t="s">
        <v>8</v>
      </c>
      <c r="H2" s="14" t="s">
        <v>9</v>
      </c>
    </row>
    <row r="3" spans="1:8" x14ac:dyDescent="0.2">
      <c r="A3" s="34" t="s">
        <v>42</v>
      </c>
      <c r="B3" s="34"/>
      <c r="C3" s="34"/>
      <c r="D3" s="34"/>
      <c r="E3" s="10"/>
      <c r="F3" s="14" t="s">
        <v>12</v>
      </c>
      <c r="G3" s="14" t="s">
        <v>13</v>
      </c>
      <c r="H3" s="14" t="s">
        <v>14</v>
      </c>
    </row>
    <row r="4" spans="1:8" ht="13.5" thickBot="1" x14ac:dyDescent="0.25">
      <c r="A4" s="8" t="s">
        <v>43</v>
      </c>
      <c r="B4" s="8"/>
      <c r="C4" s="8"/>
      <c r="D4" s="8"/>
      <c r="E4" s="10"/>
      <c r="F4" s="15" t="s">
        <v>0</v>
      </c>
      <c r="G4" s="15" t="s">
        <v>15</v>
      </c>
      <c r="H4" s="15" t="s">
        <v>16</v>
      </c>
    </row>
    <row r="5" spans="1:8" ht="13.5" thickBot="1" x14ac:dyDescent="0.25">
      <c r="A5" s="16" t="s">
        <v>0</v>
      </c>
      <c r="B5" s="31" t="s">
        <v>17</v>
      </c>
      <c r="C5" s="17" t="s">
        <v>18</v>
      </c>
      <c r="D5" s="18" t="s">
        <v>19</v>
      </c>
      <c r="E5" s="19" t="s">
        <v>20</v>
      </c>
      <c r="F5" s="19" t="s">
        <v>20</v>
      </c>
      <c r="G5" s="19" t="s">
        <v>20</v>
      </c>
      <c r="H5" s="19" t="s">
        <v>20</v>
      </c>
    </row>
    <row r="6" spans="1:8" x14ac:dyDescent="0.2">
      <c r="A6" s="7" t="s">
        <v>21</v>
      </c>
      <c r="B6" s="7"/>
      <c r="C6" s="7"/>
      <c r="D6" s="7"/>
      <c r="E6" s="20" t="s">
        <v>0</v>
      </c>
      <c r="F6" s="20" t="s">
        <v>0</v>
      </c>
      <c r="G6" s="20" t="s">
        <v>0</v>
      </c>
      <c r="H6" s="20" t="s">
        <v>0</v>
      </c>
    </row>
    <row r="7" spans="1:8" ht="38.25" outlineLevel="1" x14ac:dyDescent="0.2">
      <c r="A7" s="21" t="s">
        <v>22</v>
      </c>
      <c r="B7" s="32" t="s">
        <v>23</v>
      </c>
      <c r="C7" s="22">
        <v>1</v>
      </c>
      <c r="D7" s="23" t="s">
        <v>24</v>
      </c>
      <c r="E7" s="24">
        <v>0</v>
      </c>
      <c r="F7" s="24">
        <f>C7*160160</f>
        <v>160160</v>
      </c>
      <c r="G7" s="24">
        <f>C7*170153</f>
        <v>170153</v>
      </c>
      <c r="H7" s="24">
        <f>C7*185000</f>
        <v>185000</v>
      </c>
    </row>
    <row r="8" spans="1:8" ht="13.5" thickBot="1" x14ac:dyDescent="0.25">
      <c r="A8" s="6" t="s">
        <v>25</v>
      </c>
      <c r="B8" s="6"/>
      <c r="C8" s="6"/>
      <c r="D8" s="6"/>
      <c r="E8" s="25">
        <f>SUM(E7:E7)</f>
        <v>0</v>
      </c>
      <c r="F8" s="25">
        <f>SUM(F7:F7)</f>
        <v>160160</v>
      </c>
      <c r="G8" s="25">
        <f>SUM(G7:G7)</f>
        <v>170153</v>
      </c>
      <c r="H8" s="25">
        <f>SUM(H7:H7)</f>
        <v>185000</v>
      </c>
    </row>
    <row r="9" spans="1:8" x14ac:dyDescent="0.2">
      <c r="A9" s="7" t="s">
        <v>26</v>
      </c>
      <c r="B9" s="7"/>
      <c r="C9" s="7"/>
      <c r="D9" s="7"/>
      <c r="E9" s="20" t="s">
        <v>0</v>
      </c>
      <c r="F9" s="20" t="s">
        <v>0</v>
      </c>
      <c r="G9" s="20" t="s">
        <v>0</v>
      </c>
      <c r="H9" s="20" t="s">
        <v>0</v>
      </c>
    </row>
    <row r="10" spans="1:8" ht="51" outlineLevel="1" x14ac:dyDescent="0.2">
      <c r="A10" s="21" t="s">
        <v>22</v>
      </c>
      <c r="B10" s="32" t="s">
        <v>27</v>
      </c>
      <c r="C10" s="22">
        <v>1</v>
      </c>
      <c r="D10" s="23" t="s">
        <v>24</v>
      </c>
      <c r="E10" s="24">
        <v>0</v>
      </c>
      <c r="F10" s="24">
        <f>C10*27900</f>
        <v>27900</v>
      </c>
      <c r="G10" s="24">
        <f>C10*39347</f>
        <v>39347</v>
      </c>
      <c r="H10" s="24">
        <f>C10*32172</f>
        <v>32172</v>
      </c>
    </row>
    <row r="11" spans="1:8" ht="13.5" thickBot="1" x14ac:dyDescent="0.25">
      <c r="A11" s="6" t="s">
        <v>28</v>
      </c>
      <c r="B11" s="6"/>
      <c r="C11" s="6"/>
      <c r="D11" s="6"/>
      <c r="E11" s="25">
        <f>SUM(E10:E10)</f>
        <v>0</v>
      </c>
      <c r="F11" s="25">
        <f>SUM(F10:F10)</f>
        <v>27900</v>
      </c>
      <c r="G11" s="25">
        <f>SUM(G10:G10)</f>
        <v>39347</v>
      </c>
      <c r="H11" s="25">
        <f>SUM(H10:H10)</f>
        <v>32172</v>
      </c>
    </row>
    <row r="13" spans="1:8" ht="13.5" thickBot="1" x14ac:dyDescent="0.25">
      <c r="A13" s="5" t="s">
        <v>29</v>
      </c>
      <c r="B13" s="5"/>
      <c r="C13" s="5"/>
      <c r="D13" s="5"/>
      <c r="E13" s="26" t="s">
        <v>0</v>
      </c>
      <c r="F13" s="26" t="s">
        <v>0</v>
      </c>
      <c r="G13" s="26" t="s">
        <v>0</v>
      </c>
      <c r="H13" s="26" t="s">
        <v>0</v>
      </c>
    </row>
    <row r="14" spans="1:8" ht="13.5" thickBot="1" x14ac:dyDescent="0.25">
      <c r="A14" s="4" t="s">
        <v>30</v>
      </c>
      <c r="B14" s="4"/>
      <c r="C14" s="4"/>
      <c r="D14" s="4"/>
      <c r="E14" s="27">
        <f>SUM(E8)</f>
        <v>0</v>
      </c>
      <c r="F14" s="27">
        <f>SUM(F8)</f>
        <v>160160</v>
      </c>
      <c r="G14" s="27">
        <f>SUM(G8)</f>
        <v>170153</v>
      </c>
      <c r="H14" s="27">
        <f>SUM(H8)</f>
        <v>185000</v>
      </c>
    </row>
    <row r="16" spans="1:8" ht="13.5" thickBot="1" x14ac:dyDescent="0.25">
      <c r="A16" s="5" t="s">
        <v>31</v>
      </c>
      <c r="B16" s="5"/>
      <c r="C16" s="5"/>
      <c r="D16" s="5"/>
      <c r="E16" s="5"/>
      <c r="F16" s="26" t="s">
        <v>0</v>
      </c>
      <c r="G16" s="26" t="s">
        <v>0</v>
      </c>
      <c r="H16" s="26" t="s">
        <v>0</v>
      </c>
    </row>
    <row r="17" spans="1:8" ht="25.5" x14ac:dyDescent="0.2">
      <c r="A17" s="3" t="s">
        <v>32</v>
      </c>
      <c r="B17" s="3"/>
      <c r="C17" s="3"/>
      <c r="D17" s="3"/>
      <c r="E17" s="3"/>
      <c r="F17" s="28" t="s">
        <v>33</v>
      </c>
      <c r="G17" s="28" t="s">
        <v>34</v>
      </c>
      <c r="H17" s="28" t="s">
        <v>35</v>
      </c>
    </row>
    <row r="18" spans="1:8" ht="114.75" x14ac:dyDescent="0.2">
      <c r="A18" s="2" t="s">
        <v>36</v>
      </c>
      <c r="B18" s="2"/>
      <c r="C18" s="2"/>
      <c r="D18" s="2"/>
      <c r="E18" s="2"/>
      <c r="F18" s="29" t="s">
        <v>37</v>
      </c>
      <c r="G18" s="29" t="s">
        <v>37</v>
      </c>
      <c r="H18" s="29" t="s">
        <v>37</v>
      </c>
    </row>
    <row r="19" spans="1:8" ht="13.5" thickBot="1" x14ac:dyDescent="0.25">
      <c r="A19" s="1" t="s">
        <v>38</v>
      </c>
      <c r="B19" s="1"/>
      <c r="C19" s="1"/>
      <c r="D19" s="1"/>
      <c r="E19" s="1"/>
      <c r="F19" s="30" t="s">
        <v>39</v>
      </c>
      <c r="G19" s="30" t="s">
        <v>40</v>
      </c>
      <c r="H19" s="30" t="s">
        <v>41</v>
      </c>
    </row>
  </sheetData>
  <mergeCells count="15">
    <mergeCell ref="A14:D14"/>
    <mergeCell ref="A16:E16"/>
    <mergeCell ref="A17:E17"/>
    <mergeCell ref="A18:E18"/>
    <mergeCell ref="A19:E19"/>
    <mergeCell ref="A6:D6"/>
    <mergeCell ref="A8:D8"/>
    <mergeCell ref="A9:D9"/>
    <mergeCell ref="A11:D11"/>
    <mergeCell ref="A13:D13"/>
    <mergeCell ref="E1:E4"/>
    <mergeCell ref="B2:D2"/>
    <mergeCell ref="A4:D4"/>
    <mergeCell ref="B1:D1"/>
    <mergeCell ref="A3:D3"/>
  </mergeCells>
  <pageMargins left="1" right="1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HVAC (1-C DGS # 800-311)</vt:lpstr>
      <vt:lpstr>'HVAC (1-C DGS # 800-311)'!Print_Area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2024-06-27T19:20:43Z</cp:lastPrinted>
  <dcterms:created xsi:type="dcterms:W3CDTF">2024-06-27T19:22:55Z</dcterms:created>
  <dcterms:modified xsi:type="dcterms:W3CDTF">2024-06-27T19:22:55Z</dcterms:modified>
  <cp:category/>
</cp:coreProperties>
</file>